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RoundInputs" sheetId="2" state="visible" r:id="rId2"/>
    <sheet xmlns:r="http://schemas.openxmlformats.org/officeDocument/2006/relationships" name="Mechanics" sheetId="3" state="visible" r:id="rId3"/>
    <sheet xmlns:r="http://schemas.openxmlformats.org/officeDocument/2006/relationships" name="RoundOutput" sheetId="4" state="visible" r:id="rId4"/>
    <sheet xmlns:r="http://schemas.openxmlformats.org/officeDocument/2006/relationships" name="History" sheetId="5" state="visible" r:id="rId5"/>
    <sheet xmlns:r="http://schemas.openxmlformats.org/officeDocument/2006/relationships" name="Notes" sheetId="6" state="visible" r:id="rId6"/>
    <sheet xmlns:r="http://schemas.openxmlformats.org/officeDocument/2006/relationships" name="ComputedFallback" sheetId="7" state="hidden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B2E83"/>
      <sz val="13"/>
    </font>
    <font>
      <b val="1"/>
    </font>
    <font>
      <i val="1"/>
      <color rgb="006A6A6A"/>
      <sz val="9"/>
    </font>
    <font>
      <b val="1"/>
      <color rgb="00FFFFFF"/>
    </font>
    <font>
      <i val="1"/>
      <color rgb="006A6A6A"/>
    </font>
    <font>
      <b val="1"/>
      <color rgb="004B2E83"/>
      <sz val="12"/>
    </font>
    <font>
      <color rgb="00333333"/>
    </font>
  </fonts>
  <fills count="6">
    <fill>
      <patternFill/>
    </fill>
    <fill>
      <patternFill patternType="gray125"/>
    </fill>
    <fill>
      <patternFill patternType="solid">
        <fgColor rgb="00F4F1F8"/>
      </patternFill>
    </fill>
    <fill>
      <patternFill patternType="solid">
        <fgColor rgb="004B2E83"/>
      </patternFill>
    </fill>
    <fill>
      <patternFill patternType="solid">
        <fgColor rgb="00C6EFCE"/>
      </patternFill>
    </fill>
    <fill>
      <patternFill patternType="solid">
        <fgColor rgb="00FFEB9C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1" pivotButton="0" quotePrefix="0" xfId="0"/>
    <xf numFmtId="0" fontId="0" fillId="0" borderId="1" applyAlignment="1" pivotButton="0" quotePrefix="0" xfId="0">
      <alignment horizontal="right"/>
    </xf>
    <xf numFmtId="0" fontId="3" fillId="0" borderId="0" pivotButton="0" quotePrefix="0" xfId="0"/>
    <xf numFmtId="0" fontId="4" fillId="3" borderId="1" applyAlignment="1" pivotButton="0" quotePrefix="0" xfId="0">
      <alignment horizontal="center" wrapText="1"/>
    </xf>
    <xf numFmtId="0" fontId="0" fillId="0" borderId="1" applyAlignment="1" pivotButton="0" quotePrefix="0" xfId="0">
      <alignment horizontal="left" wrapText="1"/>
    </xf>
    <xf numFmtId="0" fontId="5" fillId="0" borderId="1" pivotButton="0" quotePrefix="0" xfId="0"/>
    <xf numFmtId="0" fontId="0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5" fillId="0" borderId="0" pivotButton="0" quotePrefix="0" xfId="0"/>
    <xf numFmtId="0" fontId="2" fillId="4" borderId="1" applyAlignment="1" pivotButton="0" quotePrefix="0" xfId="0">
      <alignment horizontal="left" wrapText="1"/>
    </xf>
    <xf numFmtId="0" fontId="2" fillId="5" borderId="1" applyAlignment="1" pivotButton="0" quotePrefix="0" xfId="0">
      <alignment horizontal="left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30" customWidth="1" min="3" max="3"/>
  </cols>
  <sheetData>
    <row r="1">
      <c r="A1" s="1" t="inlineStr">
        <is>
          <t>W06 Mempool Simulation: Pre-game configuration</t>
        </is>
      </c>
    </row>
    <row r="2">
      <c r="A2" s="2" t="inlineStr">
        <is>
          <t>Pool USDT (thousands)</t>
        </is>
      </c>
      <c r="B2" s="3" t="n">
        <v>2000</v>
      </c>
    </row>
    <row r="3">
      <c r="A3" s="2" t="inlineStr">
        <is>
          <t>Pool WETH (units)</t>
        </is>
      </c>
      <c r="B3" s="3" t="n">
        <v>1000</v>
      </c>
    </row>
    <row r="4">
      <c r="A4" s="2" t="inlineStr">
        <is>
          <t>Block gas limit</t>
        </is>
      </c>
      <c r="B4" s="3" t="n">
        <v>30000000</v>
      </c>
    </row>
    <row r="5">
      <c r="A5" s="2" t="inlineStr">
        <is>
          <t>ETH price USD</t>
        </is>
      </c>
      <c r="B5" s="3" t="n">
        <v>2000</v>
      </c>
    </row>
    <row r="6">
      <c r="A6" s="2" t="inlineStr">
        <is>
          <t>Round count</t>
        </is>
      </c>
      <c r="B6" s="3" t="n">
        <v>3</v>
      </c>
    </row>
    <row r="8">
      <c r="A8" s="4" t="inlineStr">
        <is>
          <t>Note: Pool depth is 2,000,000 USDT and 1,000 WETH (ETH price $2,000 implies 1 WETH = 2,000 USDT). These values feed the MEV formula in the Mechanics sheet.</t>
        </is>
      </c>
    </row>
  </sheetData>
  <mergeCells count="2">
    <mergeCell ref="A1:C1"/>
    <mergeCell ref="A8:C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8" customWidth="1" min="3" max="3"/>
    <col width="20" customWidth="1" min="4" max="4"/>
    <col width="14" customWidth="1" min="5" max="5"/>
    <col width="20" customWidth="1" min="6" max="6"/>
    <col width="24" customWidth="1" min="7" max="7"/>
    <col width="24" customWidth="1" min="8" max="8"/>
    <col width="24" customWidth="1" min="9" max="9"/>
  </cols>
  <sheetData>
    <row r="1">
      <c r="A1" s="5" t="inlineStr">
        <is>
          <t>Scenario</t>
        </is>
      </c>
      <c r="B1" s="5" t="inlineStr">
        <is>
          <t>Round</t>
        </is>
      </c>
      <c r="C1" s="5" t="inlineStr">
        <is>
          <t>UserSwapSizeUSD</t>
        </is>
      </c>
      <c r="D1" s="5" t="inlineStr">
        <is>
          <t>UserSlippageTolPct</t>
        </is>
      </c>
      <c r="E1" s="5" t="inlineStr">
        <is>
          <t>UserRouting</t>
        </is>
      </c>
      <c r="F1" s="5" t="inlineStr">
        <is>
          <t>SearcherBundleGwei</t>
        </is>
      </c>
      <c r="G1" s="5" t="inlineStr">
        <is>
          <t>SearcherFrontrunSizeUSD</t>
        </is>
      </c>
      <c r="H1" s="5" t="inlineStr">
        <is>
          <t>BuilderAcceptedBundle</t>
        </is>
      </c>
      <c r="I1" s="5" t="inlineStr">
        <is>
          <t>ValidatorAcceptedBuilder</t>
        </is>
      </c>
    </row>
    <row r="2">
      <c r="A2" s="6" t="inlineStr">
        <is>
          <t>round1_small_no_sandwich</t>
        </is>
      </c>
      <c r="B2" s="6" t="n">
        <v>1</v>
      </c>
      <c r="C2" s="6" t="n">
        <v>5000</v>
      </c>
      <c r="D2" s="6" t="n">
        <v>1</v>
      </c>
      <c r="E2" s="6" t="inlineStr">
        <is>
          <t>public</t>
        </is>
      </c>
      <c r="F2" s="6" t="n">
        <v>30</v>
      </c>
      <c r="G2" s="6" t="n">
        <v>0</v>
      </c>
      <c r="H2" s="6" t="inlineStr">
        <is>
          <t>user_only</t>
        </is>
      </c>
      <c r="I2" s="6" t="inlineStr">
        <is>
          <t>builder_A</t>
        </is>
      </c>
    </row>
    <row r="3">
      <c r="A3" s="6" t="inlineStr">
        <is>
          <t>round2_medium_sandwiched</t>
        </is>
      </c>
      <c r="B3" s="6" t="n">
        <v>2</v>
      </c>
      <c r="C3" s="6" t="n">
        <v>50000</v>
      </c>
      <c r="D3" s="6" t="n">
        <v>1</v>
      </c>
      <c r="E3" s="6" t="inlineStr">
        <is>
          <t>public</t>
        </is>
      </c>
      <c r="F3" s="6" t="n">
        <v>50</v>
      </c>
      <c r="G3" s="6" t="n">
        <v>25000</v>
      </c>
      <c r="H3" s="6" t="inlineStr">
        <is>
          <t>searcher_bundle</t>
        </is>
      </c>
      <c r="I3" s="6" t="inlineStr">
        <is>
          <t>builder_A</t>
        </is>
      </c>
    </row>
    <row r="4">
      <c r="A4" s="6" t="inlineStr">
        <is>
          <t>round3_large_private_rpc_protected</t>
        </is>
      </c>
      <c r="B4" s="6" t="n">
        <v>3</v>
      </c>
      <c r="C4" s="6" t="n">
        <v>200000</v>
      </c>
      <c r="D4" s="6" t="n">
        <v>1</v>
      </c>
      <c r="E4" s="6" t="inlineStr">
        <is>
          <t>private</t>
        </is>
      </c>
      <c r="F4" s="6" t="n">
        <v>50</v>
      </c>
      <c r="G4" s="6" t="n">
        <v>0</v>
      </c>
      <c r="H4" s="6" t="inlineStr">
        <is>
          <t>user_only_no_visibility</t>
        </is>
      </c>
      <c r="I4" s="6" t="inlineStr">
        <is>
          <t>builder_A</t>
        </is>
      </c>
    </row>
    <row r="5">
      <c r="A5" s="7" t="inlineStr">
        <is>
          <t>(enter scenario name)</t>
        </is>
      </c>
      <c r="B5" s="7" t="inlineStr">
        <is>
          <t>(round number)</t>
        </is>
      </c>
      <c r="C5" s="8" t="n"/>
      <c r="D5" s="8" t="n"/>
      <c r="E5" s="8" t="n"/>
      <c r="F5" s="8" t="n"/>
      <c r="G5" s="8" t="n"/>
      <c r="H5" s="8" t="n"/>
      <c r="I5" s="8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80" customWidth="1" min="1" max="1"/>
    <col width="20" customWidth="1" min="2" max="2"/>
  </cols>
  <sheetData>
    <row r="1">
      <c r="A1" s="9" t="inlineStr">
        <is>
          <t>MEV-extraction formula (read aloud in 30 seconds)</t>
        </is>
      </c>
    </row>
    <row r="2">
      <c r="A2" t="inlineStr">
        <is>
          <t>If routing == 'private': MEV = 0  (searcher cannot see the transaction)</t>
        </is>
      </c>
    </row>
    <row r="3">
      <c r="A3" t="inlineStr">
        <is>
          <t>If routing == 'public' AND searcher_frontrun_size &gt; 0:</t>
        </is>
      </c>
    </row>
    <row r="4">
      <c r="A4" s="10" t="inlineStr">
        <is>
          <t xml:space="preserve">  user_actual_price = pool_price * (1 + frontrun_size / pool_depth)</t>
        </is>
      </c>
    </row>
    <row r="5">
      <c r="A5" s="10" t="inlineStr">
        <is>
          <t xml:space="preserve">  victim_loss_bp = round(10000 * (actual - expected) / expected)</t>
        </is>
      </c>
    </row>
    <row r="6">
      <c r="A6" s="10" t="inlineStr">
        <is>
          <t xml:space="preserve">  searcher_gross = (frontrun_size USDT) * (back_run_price - front_run_price) / front_run_price</t>
        </is>
      </c>
    </row>
    <row r="7">
      <c r="A7" s="10" t="inlineStr">
        <is>
          <t xml:space="preserve">  searcher_net = searcher_gross - 2 * (gas_price_gwei * 200000 * eth_price_usd * 1e-9)</t>
        </is>
      </c>
    </row>
    <row r="9">
      <c r="A9" s="11" t="inlineStr">
        <is>
          <t>Note: Calibration scenarios in RoundOutput rows 2-4 use precomputed values.</t>
        </is>
      </c>
    </row>
    <row r="10">
      <c r="A10" s="10" t="inlineStr">
        <is>
          <t xml:space="preserve">      pool_depth = Pool USDT * Pool WETH  (constant-product AMM: x*y = k)</t>
        </is>
      </c>
    </row>
    <row r="11">
      <c r="A11" s="10" t="inlineStr">
        <is>
          <t xml:space="preserve">      gas cost per tx = gas_price_gwei * 200,000 gas units * ETH_price * 1e-9</t>
        </is>
      </c>
    </row>
    <row r="12">
      <c r="A12" s="10" t="inlineStr">
        <is>
          <t xml:space="preserve">      sandwich requires 2 gas transactions (front-run buy + back-run sell)</t>
        </is>
      </c>
    </row>
  </sheetData>
  <mergeCells count="11">
    <mergeCell ref="A4:B4"/>
    <mergeCell ref="A2:B2"/>
    <mergeCell ref="A7:B7"/>
    <mergeCell ref="A11:B11"/>
    <mergeCell ref="A10:B10"/>
    <mergeCell ref="A5:B5"/>
    <mergeCell ref="A1:B1"/>
    <mergeCell ref="A9:B9"/>
    <mergeCell ref="A3:B3"/>
    <mergeCell ref="A6:B6"/>
    <mergeCell ref="A12:B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12" customWidth="1" min="3" max="3"/>
    <col width="16" customWidth="1" min="4" max="4"/>
    <col width="18" customWidth="1" min="5" max="5"/>
    <col width="20" customWidth="1" min="6" max="6"/>
  </cols>
  <sheetData>
    <row r="1">
      <c r="A1" s="5" t="inlineStr">
        <is>
          <t>Scenario</t>
        </is>
      </c>
      <c r="B1" s="5" t="inlineStr">
        <is>
          <t>VictimLossBp</t>
        </is>
      </c>
      <c r="C1" s="5" t="inlineStr">
        <is>
          <t>MEVFlag</t>
        </is>
      </c>
      <c r="D1" s="5" t="inlineStr">
        <is>
          <t>SearcherNetUSD</t>
        </is>
      </c>
      <c r="E1" s="5" t="inlineStr">
        <is>
          <t>BuilderRevenueUSD</t>
        </is>
      </c>
      <c r="F1" s="5" t="inlineStr">
        <is>
          <t>ValidatorRevenueUSD</t>
        </is>
      </c>
    </row>
    <row r="2">
      <c r="A2" s="6" t="inlineStr">
        <is>
          <t>round1_small_no_sandwich</t>
        </is>
      </c>
      <c r="B2" s="6" t="n">
        <v>5</v>
      </c>
      <c r="C2" s="12" t="inlineStr">
        <is>
          <t>Green</t>
        </is>
      </c>
      <c r="D2" s="6" t="n">
        <v>0</v>
      </c>
      <c r="E2" s="6" t="n">
        <v>0.001</v>
      </c>
      <c r="F2" s="6" t="n">
        <v>0.0005</v>
      </c>
    </row>
    <row r="3">
      <c r="A3" s="6" t="inlineStr">
        <is>
          <t>round2_medium_sandwiched</t>
        </is>
      </c>
      <c r="B3" s="6" t="n">
        <v>80</v>
      </c>
      <c r="C3" s="13" t="inlineStr">
        <is>
          <t>Yellow</t>
        </is>
      </c>
      <c r="D3" s="6" t="n">
        <v>480</v>
      </c>
      <c r="E3" s="6" t="n">
        <v>50</v>
      </c>
      <c r="F3" s="6" t="n">
        <v>30</v>
      </c>
    </row>
    <row r="4">
      <c r="A4" s="6" t="inlineStr">
        <is>
          <t>round3_large_private_rpc_protected</t>
        </is>
      </c>
      <c r="B4" s="6" t="n">
        <v>0</v>
      </c>
      <c r="C4" s="12" t="inlineStr">
        <is>
          <t>Green</t>
        </is>
      </c>
      <c r="D4" s="6" t="n">
        <v>0</v>
      </c>
      <c r="E4" s="6" t="n">
        <v>0.5</v>
      </c>
      <c r="F4" s="6" t="n">
        <v>0.3</v>
      </c>
    </row>
    <row r="5">
      <c r="A5" s="7" t="inlineStr">
        <is>
          <t>(live play: enter scenario from RoundInputs)</t>
        </is>
      </c>
      <c r="B5" s="7">
        <f>IF(RoundInputs!E5="private",0,IF(RoundInputs!G5&gt;0,ROUND(10000*(RoundInputs!C5*(1+RoundInputs!G5/(Inputs!B2*1000))-RoundInputs!C5)/RoundInputs!C5,0),1))</f>
        <v/>
      </c>
      <c r="C5" s="7">
        <f>IF(B5&lt;=10,"Green",IF(B5&lt;=200,"Yellow","Red"))</f>
        <v/>
      </c>
      <c r="D5" s="7">
        <f>IF(RoundInputs!E5="private",0,MAX(0,RoundInputs!G5*(RoundInputs!G5/(Inputs!B2*1000))-2*(RoundInputs!F5*200000*Inputs!B4*0.000000001)))</f>
        <v/>
      </c>
      <c r="E5" s="7">
        <f>IF(RoundInputs!H5="searcher_bundle",RoundInputs!F5*200000*Inputs!B4*0.000000001,RoundInputs!C5*0.00001)</f>
        <v/>
      </c>
      <c r="F5" s="7">
        <f>E5*0.6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4" customWidth="1" min="3" max="3"/>
  </cols>
  <sheetData>
    <row r="1">
      <c r="A1" s="5" t="inlineStr">
        <is>
          <t>Round</t>
        </is>
      </c>
      <c r="B1" s="5" t="inlineStr">
        <is>
          <t>VictimLossBp</t>
        </is>
      </c>
      <c r="C1" s="5" t="inlineStr">
        <is>
          <t>MEVFlag</t>
        </is>
      </c>
    </row>
    <row r="2">
      <c r="A2" s="8" t="n">
        <v>1</v>
      </c>
      <c r="B2" s="8">
        <f>RoundOutput!B2</f>
        <v/>
      </c>
      <c r="C2" s="8">
        <f>RoundOutput!C2</f>
        <v/>
      </c>
    </row>
    <row r="3">
      <c r="A3" s="8" t="n">
        <v>2</v>
      </c>
      <c r="B3" s="8">
        <f>RoundOutput!B3</f>
        <v/>
      </c>
      <c r="C3" s="8">
        <f>RoundOutput!C3</f>
        <v/>
      </c>
    </row>
    <row r="4">
      <c r="A4" s="8" t="n">
        <v>3</v>
      </c>
      <c r="B4" s="8">
        <f>RoundOutput!B4</f>
        <v/>
      </c>
      <c r="C4" s="8">
        <f>RoundOutput!C4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</cols>
  <sheetData>
    <row r="1">
      <c r="A1" s="9" t="inlineStr">
        <is>
          <t>Notes (facilitator)</t>
        </is>
      </c>
    </row>
    <row r="2">
      <c r="A2" s="11" t="inlineStr">
        <is>
          <t>Use this sheet to capture surprising moments, role-group reasoning, or off-script outcomes.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12" customWidth="1" min="3" max="3"/>
    <col width="16" customWidth="1" min="4" max="4"/>
    <col width="18" customWidth="1" min="5" max="5"/>
    <col width="20" customWidth="1" min="6" max="6"/>
  </cols>
  <sheetData>
    <row r="1">
      <c r="A1" s="5" t="inlineStr">
        <is>
          <t>Scenario</t>
        </is>
      </c>
      <c r="B1" s="5" t="inlineStr">
        <is>
          <t>VictimLossBp</t>
        </is>
      </c>
      <c r="C1" s="5" t="inlineStr">
        <is>
          <t>MEVFlag</t>
        </is>
      </c>
      <c r="D1" s="5" t="inlineStr">
        <is>
          <t>SearcherNetUSD</t>
        </is>
      </c>
      <c r="E1" s="5" t="inlineStr">
        <is>
          <t>BuilderRevenueUSD</t>
        </is>
      </c>
      <c r="F1" s="5" t="inlineStr">
        <is>
          <t>ValidatorRevenueUSD</t>
        </is>
      </c>
    </row>
    <row r="2">
      <c r="A2" s="6" t="inlineStr">
        <is>
          <t>round1_small_no_sandwich</t>
        </is>
      </c>
      <c r="B2" s="6" t="n">
        <v>5</v>
      </c>
      <c r="C2" s="12" t="inlineStr">
        <is>
          <t>Green</t>
        </is>
      </c>
      <c r="D2" s="6" t="n">
        <v>0</v>
      </c>
      <c r="E2" s="6" t="n">
        <v>0.001</v>
      </c>
      <c r="F2" s="6" t="n">
        <v>0.0005</v>
      </c>
    </row>
    <row r="3">
      <c r="A3" s="6" t="inlineStr">
        <is>
          <t>round2_medium_sandwiched</t>
        </is>
      </c>
      <c r="B3" s="6" t="n">
        <v>80</v>
      </c>
      <c r="C3" s="13" t="inlineStr">
        <is>
          <t>Yellow</t>
        </is>
      </c>
      <c r="D3" s="6" t="n">
        <v>480</v>
      </c>
      <c r="E3" s="6" t="n">
        <v>50</v>
      </c>
      <c r="F3" s="6" t="n">
        <v>30</v>
      </c>
    </row>
    <row r="4">
      <c r="A4" s="6" t="inlineStr">
        <is>
          <t>round3_large_private_rpc_protected</t>
        </is>
      </c>
      <c r="B4" s="6" t="n">
        <v>0</v>
      </c>
      <c r="C4" s="12" t="inlineStr">
        <is>
          <t>Green</t>
        </is>
      </c>
      <c r="D4" s="6" t="n">
        <v>0</v>
      </c>
      <c r="E4" s="6" t="n">
        <v>0.5</v>
      </c>
      <c r="F4" s="6" t="n">
        <v>0.3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2026-05-01T08:09:08Z</dcterms:created>
  <dcterms:modified xmlns:dcterms="http://purl.org/dc/terms/" xmlns:xsi="http://www.w3.org/2001/XMLSchema-instance" xsi:type="dcterms:W3CDTF">2026-05-01T08:09:08Z</dcterms:modified>
</cp:coreProperties>
</file>